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7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<sst xmlns="http://schemas.openxmlformats.org/spreadsheetml/2006/main" count="94" uniqueCount="39">
  <si>
    <t>外径</t>
  </si>
  <si>
    <t>壁厚</t>
  </si>
  <si>
    <t>标准</t>
  </si>
  <si>
    <t>防腐</t>
  </si>
  <si>
    <t>钢号</t>
  </si>
  <si>
    <t>支数</t>
  </si>
  <si>
    <t>米数</t>
  </si>
  <si>
    <t>预计重量（千克）</t>
  </si>
  <si>
    <t>备注</t>
  </si>
  <si>
    <t>ASTMA106M-11</t>
  </si>
  <si>
    <t>B</t>
  </si>
  <si>
    <t>APISpec5L/XSJX-15-15</t>
  </si>
  <si>
    <t>B PSL1</t>
  </si>
  <si>
    <t>ASTMA106-14</t>
  </si>
  <si>
    <t>ASTMA106M-13/XSJX-15-15</t>
  </si>
  <si>
    <t xml:space="preserve">B </t>
  </si>
  <si>
    <t>ASTMA106-2013</t>
  </si>
  <si>
    <t>ASTM A106</t>
  </si>
  <si>
    <t>GB/T8163</t>
  </si>
  <si>
    <t>GB/T8163-2008</t>
  </si>
  <si>
    <t>11.5米</t>
  </si>
  <si>
    <t>11米左右</t>
  </si>
  <si>
    <t>弯管</t>
  </si>
  <si>
    <t>7米左右</t>
  </si>
  <si>
    <t>20米左右</t>
  </si>
  <si>
    <t>有凹坑</t>
  </si>
  <si>
    <t>2.2m 70cm 1.8m</t>
  </si>
  <si>
    <t>3PE-S</t>
  </si>
  <si>
    <t>L245N</t>
  </si>
  <si>
    <t>103.42m</t>
  </si>
  <si>
    <t>正品有质证书，外表已做防腐</t>
  </si>
  <si>
    <t>43.5m</t>
  </si>
  <si>
    <t>70米左右</t>
  </si>
  <si>
    <t>700米左右</t>
  </si>
  <si>
    <t>正品有保证书，外表已喷砂</t>
  </si>
  <si>
    <t>80米左右</t>
  </si>
  <si>
    <t>130米左右</t>
  </si>
  <si>
    <t>合计</t>
  </si>
  <si>
    <t>31吨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</si>
</sst>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_);[Red]\(0.000\)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9"/>
      <name val="宋体"/>
      <charset val="134"/>
    </font>
    <font>
      <b/>
      <sz val="8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Times New Roman"/>
      <charset val="134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3" borderId="4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/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0" fillId="20" borderId="8" applyNumberFormat="0" applyAlignment="0" applyProtection="0">
      <alignment vertical="center"/>
    </xf>
    <xf numFmtId="0" fontId="31" fillId="20" borderId="2" applyNumberFormat="0" applyAlignment="0" applyProtection="0">
      <alignment vertical="center"/>
    </xf>
    <xf numFmtId="0" fontId="32" fillId="22" borderId="9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11" applyNumberFormat="1" applyFont="1" applyFill="1" applyBorder="1" applyAlignment="1">
      <alignment horizontal="center" vertical="center" wrapText="1"/>
    </xf>
    <xf numFmtId="0" fontId="2" fillId="0" borderId="1" xfId="17" applyFont="1" applyFill="1" applyBorder="1" applyAlignment="1">
      <alignment horizontal="center"/>
    </xf>
    <xf numFmtId="0" fontId="2" fillId="0" borderId="1" xfId="17" applyNumberFormat="1" applyFont="1" applyFill="1" applyBorder="1" applyAlignment="1">
      <alignment horizontal="center"/>
    </xf>
    <xf numFmtId="176" fontId="2" fillId="0" borderId="1" xfId="17" applyNumberFormat="1" applyFont="1" applyFill="1" applyBorder="1" applyAlignment="1">
      <alignment horizontal="center"/>
    </xf>
    <xf numFmtId="0" fontId="3" fillId="0" borderId="1" xfId="17" applyFont="1" applyFill="1" applyBorder="1" applyAlignment="1">
      <alignment horizontal="center"/>
    </xf>
    <xf numFmtId="0" fontId="4" fillId="0" borderId="1" xfId="17" applyFont="1" applyFill="1" applyBorder="1" applyAlignment="1">
      <alignment horizontal="center"/>
    </xf>
    <xf numFmtId="0" fontId="5" fillId="0" borderId="1" xfId="17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17" applyFont="1" applyFill="1" applyBorder="1" applyAlignment="1">
      <alignment horizontal="center"/>
    </xf>
    <xf numFmtId="0" fontId="7" fillId="0" borderId="1" xfId="17" applyFont="1" applyFill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0" fontId="9" fillId="0" borderId="1" xfId="17" applyFont="1" applyFill="1" applyBorder="1" applyAlignment="1">
      <alignment horizontal="center"/>
    </xf>
    <xf numFmtId="0" fontId="10" fillId="0" borderId="1" xfId="17" applyNumberFormat="1" applyFont="1" applyFill="1" applyBorder="1" applyAlignment="1">
      <alignment horizontal="center"/>
    </xf>
    <xf numFmtId="176" fontId="6" fillId="0" borderId="1" xfId="17" applyNumberFormat="1" applyFont="1" applyFill="1" applyBorder="1" applyAlignment="1">
      <alignment horizontal="center"/>
    </xf>
    <xf numFmtId="0" fontId="6" fillId="0" borderId="1" xfId="17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tabSelected="1" topLeftCell="A10" workbookViewId="0">
      <selection activeCell="H46" sqref="H46"/>
    </sheetView>
  </sheetViews>
  <sheetFormatPr defaultColWidth="9" defaultRowHeight="13.5"/>
  <cols>
    <col min="3" max="3" width="23.375" customWidth="1"/>
    <col min="4" max="4" width="6.875" customWidth="1"/>
    <col min="7" max="7" width="17" customWidth="1"/>
    <col min="8" max="8" width="17.125" customWidth="1"/>
    <col min="9" max="9" width="31.625" customWidth="1"/>
  </cols>
  <sheetData>
    <row r="1" ht="28.5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4" t="s">
        <v>8</v>
      </c>
    </row>
    <row r="2" ht="14.25" spans="1:9">
      <c r="A2" s="5">
        <v>168.3</v>
      </c>
      <c r="B2" s="5">
        <v>7.11</v>
      </c>
      <c r="C2" s="5" t="s">
        <v>9</v>
      </c>
      <c r="D2" s="5"/>
      <c r="E2" s="5" t="s">
        <v>10</v>
      </c>
      <c r="F2" s="5">
        <v>1</v>
      </c>
      <c r="G2" s="6">
        <v>1.56</v>
      </c>
      <c r="H2" s="7">
        <f>(A2-B2)*B2*0.02466*G2</f>
        <v>44.08850439864</v>
      </c>
      <c r="I2" s="7"/>
    </row>
    <row r="3" ht="14.25" spans="1:9">
      <c r="A3" s="5">
        <v>219.1</v>
      </c>
      <c r="B3" s="5">
        <v>8.18</v>
      </c>
      <c r="C3" s="8" t="s">
        <v>11</v>
      </c>
      <c r="D3" s="5"/>
      <c r="E3" s="9" t="s">
        <v>12</v>
      </c>
      <c r="F3" s="5">
        <v>1</v>
      </c>
      <c r="G3" s="6">
        <v>6.48</v>
      </c>
      <c r="H3" s="7">
        <f t="shared" ref="H3:H30" si="0">(A3-B3)*B3*0.02466*G3</f>
        <v>275.70150983808</v>
      </c>
      <c r="I3" s="7"/>
    </row>
    <row r="4" ht="14.25" spans="1:9">
      <c r="A4" s="5">
        <v>273.1</v>
      </c>
      <c r="B4" s="5">
        <v>9.27</v>
      </c>
      <c r="C4" s="8" t="s">
        <v>13</v>
      </c>
      <c r="D4" s="5"/>
      <c r="E4" s="9" t="s">
        <v>10</v>
      </c>
      <c r="F4" s="5">
        <v>1</v>
      </c>
      <c r="G4" s="6">
        <v>4.37</v>
      </c>
      <c r="H4" s="7">
        <f t="shared" si="0"/>
        <v>263.55934577322</v>
      </c>
      <c r="I4" s="7"/>
    </row>
    <row r="5" ht="14.25" spans="1:9">
      <c r="A5" s="5">
        <v>406.4</v>
      </c>
      <c r="B5" s="5">
        <v>9.53</v>
      </c>
      <c r="C5" s="8" t="s">
        <v>14</v>
      </c>
      <c r="D5" s="5"/>
      <c r="E5" s="9" t="s">
        <v>15</v>
      </c>
      <c r="F5" s="5">
        <v>1</v>
      </c>
      <c r="G5" s="6">
        <v>3.49</v>
      </c>
      <c r="H5" s="7">
        <f t="shared" si="0"/>
        <v>325.50650424774</v>
      </c>
      <c r="I5" s="7"/>
    </row>
    <row r="6" ht="14.25" spans="1:9">
      <c r="A6" s="5">
        <v>33.4</v>
      </c>
      <c r="B6" s="5">
        <v>4.55</v>
      </c>
      <c r="C6" s="8" t="s">
        <v>16</v>
      </c>
      <c r="D6" s="5"/>
      <c r="E6" s="9" t="s">
        <v>10</v>
      </c>
      <c r="F6" s="5">
        <v>1</v>
      </c>
      <c r="G6" s="6">
        <v>2.9</v>
      </c>
      <c r="H6" s="7">
        <f t="shared" si="0"/>
        <v>9.387463995</v>
      </c>
      <c r="I6" s="7"/>
    </row>
    <row r="7" ht="14.25" spans="1:9">
      <c r="A7" s="5">
        <v>33.4</v>
      </c>
      <c r="B7" s="5">
        <v>4.55</v>
      </c>
      <c r="C7" s="8" t="s">
        <v>16</v>
      </c>
      <c r="D7" s="5"/>
      <c r="E7" s="9" t="s">
        <v>10</v>
      </c>
      <c r="F7" s="5">
        <v>1</v>
      </c>
      <c r="G7" s="6">
        <v>6.45</v>
      </c>
      <c r="H7" s="7">
        <f t="shared" si="0"/>
        <v>20.8790147475</v>
      </c>
      <c r="I7" s="7"/>
    </row>
    <row r="8" ht="14.25" spans="1:9">
      <c r="A8" s="5">
        <v>457.2</v>
      </c>
      <c r="B8" s="5">
        <v>9.53</v>
      </c>
      <c r="C8" s="8" t="s">
        <v>13</v>
      </c>
      <c r="D8" s="5"/>
      <c r="E8" s="9" t="s">
        <v>10</v>
      </c>
      <c r="F8" s="5">
        <v>1</v>
      </c>
      <c r="G8" s="6">
        <v>4.46</v>
      </c>
      <c r="H8" s="7">
        <f t="shared" si="0"/>
        <v>469.22249376036</v>
      </c>
      <c r="I8" s="7"/>
    </row>
    <row r="9" ht="14.25" spans="1:9">
      <c r="A9" s="5">
        <v>457.2</v>
      </c>
      <c r="B9" s="5">
        <v>12.7</v>
      </c>
      <c r="C9" s="8" t="s">
        <v>13</v>
      </c>
      <c r="D9" s="5"/>
      <c r="E9" s="9" t="s">
        <v>10</v>
      </c>
      <c r="F9" s="5">
        <v>1</v>
      </c>
      <c r="G9" s="6">
        <v>6.68</v>
      </c>
      <c r="H9" s="7">
        <f t="shared" si="0"/>
        <v>929.91878532</v>
      </c>
      <c r="I9" s="7"/>
    </row>
    <row r="10" ht="14.25" spans="1:9">
      <c r="A10" s="5">
        <v>323.9</v>
      </c>
      <c r="B10" s="5">
        <v>9.53</v>
      </c>
      <c r="C10" s="8" t="s">
        <v>13</v>
      </c>
      <c r="D10" s="5"/>
      <c r="E10" s="9" t="s">
        <v>10</v>
      </c>
      <c r="F10" s="5">
        <v>1</v>
      </c>
      <c r="G10" s="6">
        <v>6.2</v>
      </c>
      <c r="H10" s="7">
        <f t="shared" si="0"/>
        <v>458.0561911212</v>
      </c>
      <c r="I10" s="7"/>
    </row>
    <row r="11" ht="14.25" spans="1:9">
      <c r="A11" s="5">
        <v>73</v>
      </c>
      <c r="B11" s="5">
        <v>7.01</v>
      </c>
      <c r="C11" s="8" t="s">
        <v>17</v>
      </c>
      <c r="D11" s="5"/>
      <c r="E11" s="9" t="s">
        <v>10</v>
      </c>
      <c r="F11" s="5">
        <v>1</v>
      </c>
      <c r="G11" s="6">
        <v>2.53</v>
      </c>
      <c r="H11" s="7">
        <f t="shared" si="0"/>
        <v>28.86089134302</v>
      </c>
      <c r="I11" s="7"/>
    </row>
    <row r="12" ht="14.25" spans="1:9">
      <c r="A12" s="5">
        <v>325</v>
      </c>
      <c r="B12" s="5">
        <v>8</v>
      </c>
      <c r="C12" s="8" t="s">
        <v>18</v>
      </c>
      <c r="D12" s="5"/>
      <c r="E12" s="9">
        <v>20</v>
      </c>
      <c r="F12" s="5">
        <v>1</v>
      </c>
      <c r="G12" s="6">
        <v>1.3</v>
      </c>
      <c r="H12" s="7">
        <f t="shared" si="0"/>
        <v>81.299088</v>
      </c>
      <c r="I12" s="7"/>
    </row>
    <row r="13" ht="14.25" spans="1:9">
      <c r="A13" s="5">
        <v>159</v>
      </c>
      <c r="B13" s="5">
        <v>4.5</v>
      </c>
      <c r="C13" s="8" t="s">
        <v>18</v>
      </c>
      <c r="D13" s="5"/>
      <c r="E13" s="9">
        <v>20</v>
      </c>
      <c r="F13" s="5">
        <v>1</v>
      </c>
      <c r="G13" s="6">
        <v>1.34</v>
      </c>
      <c r="H13" s="7">
        <f t="shared" si="0"/>
        <v>22.9741191</v>
      </c>
      <c r="I13" s="7"/>
    </row>
    <row r="14" ht="14.25" spans="1:9">
      <c r="A14" s="5">
        <v>76</v>
      </c>
      <c r="B14" s="5">
        <v>4.5</v>
      </c>
      <c r="C14" s="8" t="s">
        <v>18</v>
      </c>
      <c r="D14" s="5"/>
      <c r="E14" s="9">
        <v>20</v>
      </c>
      <c r="F14" s="5">
        <v>1</v>
      </c>
      <c r="G14" s="6">
        <v>0.7</v>
      </c>
      <c r="H14" s="7">
        <f t="shared" si="0"/>
        <v>5.5540485</v>
      </c>
      <c r="I14" s="7"/>
    </row>
    <row r="15" ht="14.25" spans="1:9">
      <c r="A15" s="5">
        <v>18</v>
      </c>
      <c r="B15" s="5">
        <v>4</v>
      </c>
      <c r="C15" s="8" t="s">
        <v>18</v>
      </c>
      <c r="D15" s="5"/>
      <c r="E15" s="9">
        <v>20</v>
      </c>
      <c r="F15" s="5">
        <v>1</v>
      </c>
      <c r="G15" s="6">
        <v>5.04</v>
      </c>
      <c r="H15" s="7">
        <f t="shared" si="0"/>
        <v>6.9600384</v>
      </c>
      <c r="I15" s="7"/>
    </row>
    <row r="16" ht="14.25" spans="1:9">
      <c r="A16" s="5">
        <v>45</v>
      </c>
      <c r="B16" s="5">
        <v>3.5</v>
      </c>
      <c r="C16" s="8" t="s">
        <v>18</v>
      </c>
      <c r="D16" s="5"/>
      <c r="E16" s="9">
        <v>20</v>
      </c>
      <c r="F16" s="5">
        <v>1</v>
      </c>
      <c r="G16" s="6">
        <v>5.6</v>
      </c>
      <c r="H16" s="7">
        <f t="shared" si="0"/>
        <v>20.058444</v>
      </c>
      <c r="I16" s="7"/>
    </row>
    <row r="17" ht="14.25" spans="1:9">
      <c r="A17" s="5">
        <v>159</v>
      </c>
      <c r="B17" s="5">
        <v>6</v>
      </c>
      <c r="C17" s="8" t="s">
        <v>19</v>
      </c>
      <c r="D17" s="5"/>
      <c r="E17" s="9">
        <v>20</v>
      </c>
      <c r="F17" s="5">
        <v>1</v>
      </c>
      <c r="G17" s="6">
        <v>3.6</v>
      </c>
      <c r="H17" s="7">
        <f t="shared" si="0"/>
        <v>81.496368</v>
      </c>
      <c r="I17" s="7"/>
    </row>
    <row r="18" ht="14.25" spans="1:9">
      <c r="A18" s="5">
        <v>21.3</v>
      </c>
      <c r="B18" s="5">
        <v>3.73</v>
      </c>
      <c r="C18" s="8" t="s">
        <v>17</v>
      </c>
      <c r="D18" s="5"/>
      <c r="E18" s="9" t="s">
        <v>15</v>
      </c>
      <c r="F18" s="5">
        <v>5</v>
      </c>
      <c r="G18" s="10" t="s">
        <v>20</v>
      </c>
      <c r="H18" s="7">
        <f>(A18-B18)*B18*0.02466*11.5</f>
        <v>18.585382599</v>
      </c>
      <c r="I18" s="7"/>
    </row>
    <row r="19" ht="14.25" spans="1:9">
      <c r="A19" s="5">
        <v>22</v>
      </c>
      <c r="B19" s="5">
        <v>3</v>
      </c>
      <c r="C19" s="8" t="s">
        <v>18</v>
      </c>
      <c r="D19" s="5"/>
      <c r="E19" s="9">
        <v>20</v>
      </c>
      <c r="F19" s="5">
        <v>4</v>
      </c>
      <c r="G19" s="10" t="s">
        <v>21</v>
      </c>
      <c r="H19" s="7">
        <f>(A19-B19)*B19*0.02466*11</f>
        <v>15.46182</v>
      </c>
      <c r="I19" s="7" t="s">
        <v>22</v>
      </c>
    </row>
    <row r="20" ht="14.25" spans="1:9">
      <c r="A20" s="5">
        <v>48</v>
      </c>
      <c r="B20" s="5">
        <v>3.5</v>
      </c>
      <c r="C20" s="8" t="s">
        <v>18</v>
      </c>
      <c r="D20" s="5"/>
      <c r="E20" s="9">
        <v>20</v>
      </c>
      <c r="F20" s="5">
        <v>1</v>
      </c>
      <c r="G20" s="6">
        <v>6</v>
      </c>
      <c r="H20" s="7">
        <f t="shared" si="0"/>
        <v>23.04477</v>
      </c>
      <c r="I20" s="7"/>
    </row>
    <row r="21" ht="14.25" spans="1:9">
      <c r="A21" s="11">
        <v>219</v>
      </c>
      <c r="B21" s="11">
        <v>6</v>
      </c>
      <c r="C21" s="8" t="s">
        <v>19</v>
      </c>
      <c r="D21" s="5"/>
      <c r="E21" s="9">
        <v>20</v>
      </c>
      <c r="F21" s="11">
        <v>1</v>
      </c>
      <c r="G21" s="11">
        <v>4.34</v>
      </c>
      <c r="H21" s="7">
        <f t="shared" si="0"/>
        <v>136.7771832</v>
      </c>
      <c r="I21" s="7"/>
    </row>
    <row r="22" ht="14.25" spans="1:9">
      <c r="A22" s="11">
        <v>57</v>
      </c>
      <c r="B22" s="11">
        <v>4</v>
      </c>
      <c r="C22" s="8" t="s">
        <v>19</v>
      </c>
      <c r="D22" s="5"/>
      <c r="E22" s="9">
        <v>20</v>
      </c>
      <c r="F22" s="11">
        <v>1</v>
      </c>
      <c r="G22" s="11">
        <v>7.28</v>
      </c>
      <c r="H22" s="7">
        <f t="shared" si="0"/>
        <v>38.0592576</v>
      </c>
      <c r="I22" s="7"/>
    </row>
    <row r="23" ht="14.25" spans="1:9">
      <c r="A23" s="11">
        <v>108</v>
      </c>
      <c r="B23" s="11">
        <v>4.5</v>
      </c>
      <c r="C23" s="8" t="s">
        <v>19</v>
      </c>
      <c r="D23" s="5"/>
      <c r="E23" s="9">
        <v>20</v>
      </c>
      <c r="F23" s="11">
        <v>1</v>
      </c>
      <c r="G23" s="11">
        <v>4.1</v>
      </c>
      <c r="H23" s="7">
        <f t="shared" si="0"/>
        <v>47.0901195</v>
      </c>
      <c r="I23" s="7"/>
    </row>
    <row r="24" s="1" customFormat="1" ht="14.25" spans="1:9">
      <c r="A24" s="12">
        <v>57</v>
      </c>
      <c r="B24" s="12">
        <v>4</v>
      </c>
      <c r="C24" s="13" t="s">
        <v>18</v>
      </c>
      <c r="D24" s="14"/>
      <c r="E24" s="15">
        <v>20</v>
      </c>
      <c r="F24" s="12">
        <v>2</v>
      </c>
      <c r="G24" s="16" t="s">
        <v>23</v>
      </c>
      <c r="H24" s="17">
        <f>(A24-B24)*B24*0.02466*7</f>
        <v>36.59544</v>
      </c>
      <c r="I24" s="17" t="s">
        <v>22</v>
      </c>
    </row>
    <row r="25" s="1" customFormat="1" ht="14.25" spans="1:9">
      <c r="A25" s="12">
        <v>25</v>
      </c>
      <c r="B25" s="12">
        <v>3</v>
      </c>
      <c r="C25" s="13" t="s">
        <v>18</v>
      </c>
      <c r="D25" s="12"/>
      <c r="E25" s="15">
        <v>20</v>
      </c>
      <c r="F25" s="12">
        <v>1</v>
      </c>
      <c r="G25" s="16" t="s">
        <v>21</v>
      </c>
      <c r="H25" s="17">
        <f>(A25-B25)*B25*0.02466*11</f>
        <v>17.90316</v>
      </c>
      <c r="I25" s="17" t="s">
        <v>22</v>
      </c>
    </row>
    <row r="26" s="1" customFormat="1" ht="14.25" spans="1:9">
      <c r="A26" s="12">
        <v>159</v>
      </c>
      <c r="B26" s="12">
        <v>4.5</v>
      </c>
      <c r="C26" s="13" t="s">
        <v>18</v>
      </c>
      <c r="D26" s="12"/>
      <c r="E26" s="15">
        <v>20</v>
      </c>
      <c r="F26" s="12">
        <v>1</v>
      </c>
      <c r="G26" s="16" t="s">
        <v>21</v>
      </c>
      <c r="H26" s="17">
        <f>(A26-B26)*B26*0.02466*11</f>
        <v>188.593515</v>
      </c>
      <c r="I26" s="17" t="s">
        <v>22</v>
      </c>
    </row>
    <row r="27" s="1" customFormat="1" ht="14.25" spans="1:9">
      <c r="A27" s="12">
        <v>159</v>
      </c>
      <c r="B27" s="12">
        <v>6</v>
      </c>
      <c r="C27" s="13" t="s">
        <v>18</v>
      </c>
      <c r="D27" s="12"/>
      <c r="E27" s="15">
        <v>20</v>
      </c>
      <c r="F27" s="12">
        <v>7</v>
      </c>
      <c r="G27" s="18" t="s">
        <v>24</v>
      </c>
      <c r="H27" s="17">
        <f>(A27-B27)*B27*0.02466*20</f>
        <v>452.7576</v>
      </c>
      <c r="I27" s="17" t="s">
        <v>25</v>
      </c>
    </row>
    <row r="28" s="1" customFormat="1" ht="14.25" spans="1:9">
      <c r="A28" s="12">
        <v>26.7</v>
      </c>
      <c r="B28" s="12">
        <v>3.91</v>
      </c>
      <c r="C28" s="13" t="s">
        <v>17</v>
      </c>
      <c r="D28" s="12"/>
      <c r="E28" s="15" t="s">
        <v>10</v>
      </c>
      <c r="F28" s="12">
        <v>4</v>
      </c>
      <c r="G28" s="16" t="s">
        <v>20</v>
      </c>
      <c r="H28" s="17">
        <f>(A28-B28)*B28*0.02466*11.5</f>
        <v>25.270392951</v>
      </c>
      <c r="I28" s="17" t="s">
        <v>22</v>
      </c>
    </row>
    <row r="29" s="1" customFormat="1" ht="14.25" spans="1:9">
      <c r="A29" s="19">
        <v>159</v>
      </c>
      <c r="B29" s="19">
        <v>6</v>
      </c>
      <c r="C29" s="19" t="s">
        <v>18</v>
      </c>
      <c r="D29" s="19"/>
      <c r="E29" s="19">
        <v>20</v>
      </c>
      <c r="F29" s="19">
        <v>1</v>
      </c>
      <c r="G29" s="19">
        <v>1.1</v>
      </c>
      <c r="H29" s="17">
        <f t="shared" si="0"/>
        <v>24.901668</v>
      </c>
      <c r="I29" s="19"/>
    </row>
    <row r="30" s="1" customFormat="1" ht="14.25" spans="1:9">
      <c r="A30" s="19">
        <v>159</v>
      </c>
      <c r="B30" s="19">
        <v>6</v>
      </c>
      <c r="C30" s="19" t="s">
        <v>18</v>
      </c>
      <c r="D30" s="19"/>
      <c r="E30" s="19">
        <v>20</v>
      </c>
      <c r="F30" s="19">
        <v>1</v>
      </c>
      <c r="G30" s="19">
        <v>2.3</v>
      </c>
      <c r="H30" s="17">
        <f t="shared" si="0"/>
        <v>52.067124</v>
      </c>
      <c r="I30" s="19"/>
    </row>
    <row r="31" s="1" customFormat="1" ht="14.25" spans="1:9">
      <c r="A31" s="19">
        <v>57</v>
      </c>
      <c r="B31" s="19">
        <v>4</v>
      </c>
      <c r="C31" s="19" t="s">
        <v>18</v>
      </c>
      <c r="D31" s="19"/>
      <c r="E31" s="19">
        <v>20</v>
      </c>
      <c r="F31" s="19">
        <v>3</v>
      </c>
      <c r="G31" s="20" t="s">
        <v>26</v>
      </c>
      <c r="H31" s="17">
        <f>(A31-B31)*B31*0.02466*4.7</f>
        <v>24.571224</v>
      </c>
      <c r="I31" s="19"/>
    </row>
    <row r="32" s="1" customFormat="1" ht="14.25" spans="1:9">
      <c r="A32" s="19">
        <v>89</v>
      </c>
      <c r="B32" s="19">
        <v>4.5</v>
      </c>
      <c r="C32" s="19"/>
      <c r="D32" s="19" t="s">
        <v>27</v>
      </c>
      <c r="E32" s="19" t="s">
        <v>28</v>
      </c>
      <c r="F32" s="19">
        <v>11</v>
      </c>
      <c r="G32" s="19" t="s">
        <v>29</v>
      </c>
      <c r="H32" s="17">
        <f>(A32-B32)*B32*0.02466*103.42</f>
        <v>969.7657203</v>
      </c>
      <c r="I32" s="19" t="s">
        <v>30</v>
      </c>
    </row>
    <row r="33" s="1" customFormat="1" ht="14.25" spans="1:9">
      <c r="A33" s="19">
        <v>219</v>
      </c>
      <c r="B33" s="19">
        <v>10</v>
      </c>
      <c r="C33" s="19"/>
      <c r="D33" s="19" t="s">
        <v>27</v>
      </c>
      <c r="E33" s="19" t="s">
        <v>28</v>
      </c>
      <c r="F33" s="19">
        <v>4</v>
      </c>
      <c r="G33" s="19" t="s">
        <v>31</v>
      </c>
      <c r="H33" s="17">
        <f>(A33-B33)*B33*0.02466*43.5</f>
        <v>2241.9639</v>
      </c>
      <c r="I33" s="19" t="s">
        <v>30</v>
      </c>
    </row>
    <row r="34" s="1" customFormat="1" ht="14.25" spans="1:9">
      <c r="A34" s="19">
        <v>219</v>
      </c>
      <c r="B34" s="19">
        <v>10</v>
      </c>
      <c r="C34" s="19"/>
      <c r="D34" s="19" t="s">
        <v>27</v>
      </c>
      <c r="E34" s="19" t="s">
        <v>28</v>
      </c>
      <c r="F34" s="19">
        <v>7</v>
      </c>
      <c r="G34" s="19" t="s">
        <v>32</v>
      </c>
      <c r="H34" s="17">
        <f>(A34-B34)*B34*0.02466*70</f>
        <v>3607.758</v>
      </c>
      <c r="I34" s="19" t="s">
        <v>30</v>
      </c>
    </row>
    <row r="35" s="1" customFormat="1" ht="14.25" spans="1:9">
      <c r="A35" s="19">
        <v>273</v>
      </c>
      <c r="B35" s="19">
        <v>7</v>
      </c>
      <c r="C35" s="19"/>
      <c r="D35" s="19" t="s">
        <v>27</v>
      </c>
      <c r="E35" s="19" t="s">
        <v>28</v>
      </c>
      <c r="F35" s="19">
        <v>7</v>
      </c>
      <c r="G35" s="19" t="s">
        <v>32</v>
      </c>
      <c r="H35" s="17">
        <f>(A35-B35)*B35*0.02466*70</f>
        <v>3214.1844</v>
      </c>
      <c r="I35" s="19" t="s">
        <v>30</v>
      </c>
    </row>
    <row r="36" s="1" customFormat="1" ht="14.25" spans="1:9">
      <c r="A36" s="19">
        <v>159</v>
      </c>
      <c r="B36" s="19">
        <v>6</v>
      </c>
      <c r="C36" s="19"/>
      <c r="D36" s="19"/>
      <c r="E36" s="19" t="s">
        <v>28</v>
      </c>
      <c r="F36" s="19">
        <v>70</v>
      </c>
      <c r="G36" s="19" t="s">
        <v>33</v>
      </c>
      <c r="H36" s="17">
        <f>(A36-B36)*B36*0.02466*700</f>
        <v>15846.516</v>
      </c>
      <c r="I36" s="19" t="s">
        <v>34</v>
      </c>
    </row>
    <row r="37" s="1" customFormat="1" ht="14.25" spans="1:9">
      <c r="A37" s="19">
        <v>57</v>
      </c>
      <c r="B37" s="19">
        <v>4</v>
      </c>
      <c r="C37" s="19"/>
      <c r="D37" s="19" t="s">
        <v>27</v>
      </c>
      <c r="E37" s="19" t="s">
        <v>28</v>
      </c>
      <c r="F37" s="19">
        <v>8</v>
      </c>
      <c r="G37" s="19" t="s">
        <v>35</v>
      </c>
      <c r="H37" s="17">
        <f>(A37-B37)*B37*0.02466*80</f>
        <v>418.2336</v>
      </c>
      <c r="I37" s="19" t="s">
        <v>30</v>
      </c>
    </row>
    <row r="38" s="1" customFormat="1" ht="14.25" spans="1:9">
      <c r="A38" s="19">
        <v>45</v>
      </c>
      <c r="B38" s="19">
        <v>3.5</v>
      </c>
      <c r="C38" s="19"/>
      <c r="D38" s="19" t="s">
        <v>27</v>
      </c>
      <c r="E38" s="19" t="s">
        <v>28</v>
      </c>
      <c r="F38" s="19">
        <v>13</v>
      </c>
      <c r="G38" s="19" t="s">
        <v>36</v>
      </c>
      <c r="H38" s="17">
        <f>(A38-B38)*B38*0.02466*130</f>
        <v>465.64245</v>
      </c>
      <c r="I38" s="19" t="s">
        <v>30</v>
      </c>
    </row>
    <row r="39" s="1" customFormat="1" spans="1:8">
      <c r="A39" s="1" t="s">
        <v>37</v>
      </c>
      <c r="H39" s="21" t="s">
        <v>38</v>
      </c>
    </row>
  </sheetData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夏天</cp:lastModifiedBy>
  <dcterms:created xsi:type="dcterms:W3CDTF">2006-09-13T11:21:00Z</dcterms:created>
  <dcterms:modified xsi:type="dcterms:W3CDTF">2019-07-30T09:15:17Z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2052-11.1.0.8931</vt:lpwstr>
  </property>
</Properties>
</file>